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, motoare\august 2025\Licitatie auto si motoare el. 12.08.25\"/>
    </mc:Choice>
  </mc:AlternateContent>
  <xr:revisionPtr revIDLastSave="0" documentId="13_ncr:1_{3991263B-3A86-4FAA-9A2E-1F33A0E54040}" xr6:coauthVersionLast="47" xr6:coauthVersionMax="47" xr10:uidLastSave="{00000000-0000-0000-0000-000000000000}"/>
  <bookViews>
    <workbookView xWindow="5508" yWindow="240" windowWidth="17016" windowHeight="12132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3" l="1"/>
  <c r="N7" i="3"/>
  <c r="N5" i="3"/>
  <c r="M6" i="3"/>
  <c r="S6" i="3" s="1"/>
  <c r="M7" i="3"/>
  <c r="S7" i="3" s="1"/>
  <c r="M5" i="3"/>
  <c r="S5" i="3" s="1"/>
  <c r="L6" i="3"/>
  <c r="L7" i="3"/>
  <c r="L5" i="3"/>
  <c r="K6" i="3"/>
  <c r="K7" i="3"/>
  <c r="K5" i="3"/>
  <c r="J6" i="3"/>
  <c r="J7" i="3"/>
  <c r="J5" i="3"/>
  <c r="I6" i="3"/>
  <c r="I7" i="3"/>
  <c r="I5" i="3"/>
  <c r="H6" i="3"/>
  <c r="H7" i="3"/>
  <c r="H5" i="3"/>
  <c r="R6" i="3"/>
  <c r="R7" i="3"/>
  <c r="R5" i="3"/>
  <c r="G6" i="3"/>
  <c r="G7" i="3"/>
  <c r="G5" i="3"/>
  <c r="F6" i="3"/>
  <c r="F7" i="3"/>
  <c r="F5" i="3"/>
  <c r="E6" i="3"/>
  <c r="E7" i="3"/>
  <c r="E5" i="3"/>
</calcChain>
</file>

<file path=xl/sharedStrings.xml><?xml version="1.0" encoding="utf-8"?>
<sst xmlns="http://schemas.openxmlformats.org/spreadsheetml/2006/main" count="34" uniqueCount="31">
  <si>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</si>
  <si>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</si>
  <si>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</si>
  <si>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</si>
  <si>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</si>
  <si>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</si>
  <si>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</si>
  <si>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>Tractor New Holland TD 5050 PH- 26 -CNP</t>
  </si>
  <si>
    <t>Baraganu</t>
  </si>
  <si>
    <t>Pret pornire licitatie            lei fara TVA                         (referat 23276/19.06.2024)</t>
  </si>
  <si>
    <t>Pret  diminuat 5%(referat 31871/21.08.2024)</t>
  </si>
  <si>
    <t>Pret diminuat 10%</t>
  </si>
  <si>
    <t>Masa proprie</t>
  </si>
  <si>
    <t>Valoare valorificare REMAT (lei)</t>
  </si>
  <si>
    <t>Pret diminuat 15%</t>
  </si>
  <si>
    <t>Pret diminuat 20%</t>
  </si>
  <si>
    <t>Pret diminuat 25%</t>
  </si>
  <si>
    <t>Pret diminuat 30%</t>
  </si>
  <si>
    <t>Pret diminuat 35%</t>
  </si>
  <si>
    <t>Pret diminuat 40%</t>
  </si>
  <si>
    <t xml:space="preserve">Oferta lei/kg 29832/16.07.2025 deseu fier </t>
  </si>
  <si>
    <t xml:space="preserve">TABEL PRETURI LICITATIE AUTO </t>
  </si>
  <si>
    <t>Anexa 1</t>
  </si>
  <si>
    <t>Urlati</t>
  </si>
  <si>
    <t xml:space="preserve">                                    Persoana de contact</t>
  </si>
  <si>
    <t>Bija Gabriel (0244401360)</t>
  </si>
  <si>
    <t>Lungu Petre (0244401360)</t>
  </si>
  <si>
    <t>Garantie              lei fara TVA</t>
  </si>
  <si>
    <t xml:space="preserve">                             Locatie</t>
  </si>
  <si>
    <t>Pret licitatie diminuat 50% lei fara TVA                             (Referat 33167/06.08.2025)</t>
  </si>
  <si>
    <t>Pret diminuat 45%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</si>
</sst>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10"/>
      <color theme="1"/>
      <name val="Arial  "/>
      <charset val="238"/>
    </font>
    <font>
      <sz val="10"/>
      <color rgb="FF000000"/>
      <name val="Arial  "/>
      <charset val="238"/>
    </font>
    <font>
      <sz val="9"/>
      <color rgb="FF000000"/>
      <name val="Arial  "/>
      <charset val="238"/>
    </font>
    <font>
      <sz val="9"/>
      <color theme="1"/>
      <name val="Arial  "/>
      <charset val="238"/>
    </font>
    <font>
      <sz val="9"/>
      <name val="Arial  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3" fontId="4" fillId="0" borderId="2" xfId="0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3" fontId="5" fillId="0" borderId="1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U10"/>
  <sheetViews>
    <sheetView tabSelected="1" workbookViewId="0">
      <selection activeCell="O14" sqref="O14"/>
    </sheetView>
  </sheetViews>
  <sheetFormatPr defaultColWidth="8.88671875" defaultRowHeight="13.2"/>
  <cols>
    <col min="1" max="1" width="5.5546875" style="1" bestFit="1" customWidth="1"/>
    <col min="2" max="2" width="7.88671875" style="1" customWidth="1"/>
    <col min="3" max="3" width="38.33203125" style="1" customWidth="1"/>
    <col min="4" max="4" width="23" style="1" hidden="1" customWidth="1"/>
    <col min="5" max="5" width="16.44140625" style="1" hidden="1" customWidth="1"/>
    <col min="6" max="6" width="8" style="1" hidden="1" customWidth="1"/>
    <col min="7" max="12" width="10.44140625" style="1" hidden="1" customWidth="1"/>
    <col min="13" max="13" width="12" style="1" hidden="1" customWidth="1"/>
    <col min="14" max="14" width="23.5546875" style="1" customWidth="1"/>
    <col min="15" max="15" width="8.88671875" style="1" customWidth="1"/>
    <col min="16" max="16" width="6.5546875" style="1" hidden="1" customWidth="1"/>
    <col min="17" max="17" width="15.5546875" style="1" hidden="1" customWidth="1"/>
    <col min="18" max="18" width="10" style="1" hidden="1" customWidth="1"/>
    <col min="19" max="19" width="12.33203125" style="1" customWidth="1"/>
    <col min="20" max="20" width="9.6640625" style="1" customWidth="1"/>
    <col min="21" max="21" width="21.88671875" style="1" customWidth="1"/>
    <col min="22" max="16384" width="8.88671875" style="1"/>
  </cols>
  <sheetData>
    <row r="2" spans="1:21">
      <c r="C2" s="24" t="s">
        <v>21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8" t="s">
        <v>22</v>
      </c>
    </row>
    <row r="3" spans="1:21" ht="13.8" thickBot="1"/>
    <row r="4" spans="1:21" ht="34.799999999999997" thickBot="1">
      <c r="A4" s="32" t="s">
        <v>2</v>
      </c>
      <c r="B4" s="33" t="s">
        <v>3</v>
      </c>
      <c r="C4" s="20" t="s">
        <v>0</v>
      </c>
      <c r="D4" s="17" t="s">
        <v>9</v>
      </c>
      <c r="E4" s="17" t="s">
        <v>10</v>
      </c>
      <c r="F4" s="17" t="s">
        <v>11</v>
      </c>
      <c r="G4" s="17" t="s">
        <v>14</v>
      </c>
      <c r="H4" s="17" t="s">
        <v>15</v>
      </c>
      <c r="I4" s="17" t="s">
        <v>16</v>
      </c>
      <c r="J4" s="17" t="s">
        <v>17</v>
      </c>
      <c r="K4" s="17" t="s">
        <v>18</v>
      </c>
      <c r="L4" s="17" t="s">
        <v>19</v>
      </c>
      <c r="M4" s="34" t="s">
        <v>30</v>
      </c>
      <c r="N4" s="21" t="s">
        <v>29</v>
      </c>
      <c r="O4" s="35" t="s">
        <v>1</v>
      </c>
      <c r="P4" s="18" t="s">
        <v>12</v>
      </c>
      <c r="Q4" s="19" t="s">
        <v>20</v>
      </c>
      <c r="R4" s="22" t="s">
        <v>13</v>
      </c>
      <c r="S4" s="23" t="s">
        <v>27</v>
      </c>
      <c r="T4" s="23" t="s">
        <v>28</v>
      </c>
      <c r="U4" s="36" t="s">
        <v>24</v>
      </c>
    </row>
    <row r="5" spans="1:21">
      <c r="A5" s="13">
        <v>1</v>
      </c>
      <c r="B5" s="31">
        <v>238361</v>
      </c>
      <c r="C5" s="14" t="s">
        <v>4</v>
      </c>
      <c r="D5" s="15">
        <v>23938</v>
      </c>
      <c r="E5" s="15">
        <f>0.95*D5</f>
        <v>22741.1</v>
      </c>
      <c r="F5" s="15">
        <f>0.9*D5</f>
        <v>21544.2</v>
      </c>
      <c r="G5" s="15">
        <f>0.85*D5</f>
        <v>20347.3</v>
      </c>
      <c r="H5" s="15">
        <f>0.8*D5</f>
        <v>19150.400000000001</v>
      </c>
      <c r="I5" s="15">
        <f>0.75*D5</f>
        <v>17953.5</v>
      </c>
      <c r="J5" s="15">
        <f>0.7*D5</f>
        <v>16756.599999999999</v>
      </c>
      <c r="K5" s="15">
        <f>0.65*D5</f>
        <v>15559.7</v>
      </c>
      <c r="L5" s="15">
        <f>0.6*D5</f>
        <v>14362.8</v>
      </c>
      <c r="M5" s="15">
        <f>0.55*D5</f>
        <v>13165.900000000001</v>
      </c>
      <c r="N5" s="15">
        <f>D5*0.5</f>
        <v>11969</v>
      </c>
      <c r="O5" s="14" t="s">
        <v>5</v>
      </c>
      <c r="P5" s="14">
        <v>3000</v>
      </c>
      <c r="Q5" s="14">
        <v>1</v>
      </c>
      <c r="R5" s="15">
        <f>P5*Q5</f>
        <v>3000</v>
      </c>
      <c r="S5" s="15">
        <f>M5/10</f>
        <v>1316.5900000000001</v>
      </c>
      <c r="T5" s="14" t="s">
        <v>23</v>
      </c>
      <c r="U5" s="16" t="s">
        <v>25</v>
      </c>
    </row>
    <row r="6" spans="1:21">
      <c r="A6" s="26">
        <v>2</v>
      </c>
      <c r="B6" s="25">
        <v>238366</v>
      </c>
      <c r="C6" s="3" t="s">
        <v>6</v>
      </c>
      <c r="D6" s="6">
        <v>23938</v>
      </c>
      <c r="E6" s="5">
        <f t="shared" ref="E6:E7" si="0">0.95*D6</f>
        <v>22741.1</v>
      </c>
      <c r="F6" s="5">
        <f t="shared" ref="F6:F7" si="1">0.9*D6</f>
        <v>21544.2</v>
      </c>
      <c r="G6" s="5">
        <f t="shared" ref="G6:G7" si="2">0.85*D6</f>
        <v>20347.3</v>
      </c>
      <c r="H6" s="5">
        <f t="shared" ref="H6:H7" si="3">0.8*D6</f>
        <v>19150.400000000001</v>
      </c>
      <c r="I6" s="5">
        <f t="shared" ref="I6:I7" si="4">0.75*D6</f>
        <v>17953.5</v>
      </c>
      <c r="J6" s="5">
        <f t="shared" ref="J6:J7" si="5">0.7*D6</f>
        <v>16756.599999999999</v>
      </c>
      <c r="K6" s="5">
        <f t="shared" ref="K6:K7" si="6">0.65*D6</f>
        <v>15559.7</v>
      </c>
      <c r="L6" s="5">
        <f t="shared" ref="L6:L7" si="7">0.6*D6</f>
        <v>14362.8</v>
      </c>
      <c r="M6" s="5">
        <f t="shared" ref="M6:M7" si="8">0.55*D6</f>
        <v>13165.900000000001</v>
      </c>
      <c r="N6" s="5">
        <f t="shared" ref="N6:N7" si="9">D6*0.5</f>
        <v>11969</v>
      </c>
      <c r="O6" s="7" t="s">
        <v>8</v>
      </c>
      <c r="P6" s="4">
        <v>3000</v>
      </c>
      <c r="Q6" s="4">
        <v>1</v>
      </c>
      <c r="R6" s="5">
        <f t="shared" ref="R6:R7" si="10">P6*Q6</f>
        <v>3000</v>
      </c>
      <c r="S6" s="5">
        <f t="shared" ref="S6:S7" si="11">M6/10</f>
        <v>1316.5900000000001</v>
      </c>
      <c r="T6" s="4" t="s">
        <v>8</v>
      </c>
      <c r="U6" s="27" t="s">
        <v>26</v>
      </c>
    </row>
    <row r="7" spans="1:21" ht="13.8" thickBot="1">
      <c r="A7" s="28">
        <v>3</v>
      </c>
      <c r="B7" s="29">
        <v>238219</v>
      </c>
      <c r="C7" s="9" t="s">
        <v>7</v>
      </c>
      <c r="D7" s="10">
        <v>111727</v>
      </c>
      <c r="E7" s="11">
        <f t="shared" si="0"/>
        <v>106140.65</v>
      </c>
      <c r="F7" s="11">
        <f t="shared" si="1"/>
        <v>100554.3</v>
      </c>
      <c r="G7" s="11">
        <f t="shared" si="2"/>
        <v>94967.95</v>
      </c>
      <c r="H7" s="11">
        <f t="shared" si="3"/>
        <v>89381.6</v>
      </c>
      <c r="I7" s="11">
        <f t="shared" si="4"/>
        <v>83795.25</v>
      </c>
      <c r="J7" s="11">
        <f t="shared" si="5"/>
        <v>78208.899999999994</v>
      </c>
      <c r="K7" s="11">
        <f t="shared" si="6"/>
        <v>72622.55</v>
      </c>
      <c r="L7" s="11">
        <f t="shared" si="7"/>
        <v>67036.2</v>
      </c>
      <c r="M7" s="11">
        <f t="shared" si="8"/>
        <v>61449.850000000006</v>
      </c>
      <c r="N7" s="11">
        <f t="shared" si="9"/>
        <v>55863.5</v>
      </c>
      <c r="O7" s="9" t="s">
        <v>8</v>
      </c>
      <c r="P7" s="12">
        <v>4680</v>
      </c>
      <c r="Q7" s="12">
        <v>1</v>
      </c>
      <c r="R7" s="11">
        <f t="shared" si="10"/>
        <v>4680</v>
      </c>
      <c r="S7" s="11">
        <f t="shared" si="11"/>
        <v>6144.9850000000006</v>
      </c>
      <c r="T7" s="12" t="s">
        <v>8</v>
      </c>
      <c r="U7" s="30"/>
    </row>
    <row r="10" spans="1:21">
      <c r="F10" s="2"/>
    </row>
  </sheetData>
  <mergeCells count="2">
    <mergeCell ref="U6:U7"/>
    <mergeCell ref="C2:T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Dragos Tilimpea</cp:lastModifiedBy>
  <cp:lastPrinted>2025-08-06T11:09:15Z</cp:lastPrinted>
  <dcterms:created xsi:type="dcterms:W3CDTF">2023-04-20T09:05:34Z</dcterms:created>
  <dcterms:modified xsi:type="dcterms:W3CDTF">2025-08-06T11:09:26Z</dcterms:modified>
</cp:coreProperties>
</file>